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配当再投資シミュレーショ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<sst xmlns="http://schemas.openxmlformats.org/spreadsheetml/2006/main" count="18" uniqueCount="17">
  <si>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配当予測ミニ電卓（10年シミュレーション＋再投資対応/NISA対応）</t>
  </si>
  <si>
    <t>株価（円）</t>
  </si>
  <si>
    <t>配当利回り（％）</t>
  </si>
  <si>
    <t>保有株数</t>
  </si>
  <si>
    <t>配当回数（年）</t>
  </si>
  <si>
    <t>口座区分（課税/NISA）</t>
  </si>
  <si>
    <t>課税</t>
  </si>
  <si>
    <t>1株あたり年間配当（税引前）</t>
  </si>
  <si>
    <t>1株あたり年間配当（税引後）</t>
  </si>
  <si>
    <t>年間合計配当（税引前）</t>
  </si>
  <si>
    <t>年間合計配当（税引後）</t>
  </si>
  <si>
    <t>10年間合計配当（税引前・再投資なし）</t>
  </si>
  <si>
    <t>10年間合計配当（税引後・再投資なし）</t>
  </si>
  <si>
    <t>年</t>
  </si>
  <si>
    <t>年間配当（税引後）</t>
  </si>
  <si>
    <t>再投資で増える株数</t>
  </si>
  <si>
    <t>累計配当（税引後）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</si>
</sst>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26">
    <font>
      <sz val="11"/>
      <color theme="1"/>
      <name val="ＭＳ Ｐゴシック"/>
      <charset val="134"/>
      <scheme val="minor"/>
    </font>
    <font>
      <b/>
      <sz val="14"/>
      <name val="ＭＳ Ｐゴシック"/>
      <charset val="134"/>
      <scheme val="minor"/>
    </font>
    <font>
      <b/>
      <sz val="11"/>
      <name val="ＭＳ Ｐゴシック"/>
      <charset val="134"/>
      <scheme val="minor"/>
    </font>
    <font>
      <b/>
      <sz val="11"/>
      <color rgb="FF000080"/>
      <name val="ＭＳ Ｐゴシック"/>
      <charset val="134"/>
      <scheme val="minor"/>
    </font>
    <font>
      <b/>
      <sz val="11"/>
      <color rgb="FF008000"/>
      <name val="ＭＳ Ｐゴシック"/>
      <charset val="134"/>
      <scheme val="minor"/>
    </font>
    <font>
      <b/>
      <sz val="11"/>
      <color rgb="FF000000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DE9"/>
        <bgColor rgb="FFFFFDE9"/>
      </patternFill>
    </fill>
    <fill>
      <patternFill patternType="solid">
        <fgColor rgb="FFE9F7FF"/>
        <bgColor rgb="FFE9F7FF"/>
      </patternFill>
    </fill>
    <fill>
      <patternFill patternType="solid">
        <fgColor rgb="FFE9FFE9"/>
        <bgColor rgb="FFE9FFE9"/>
      </patternFill>
    </fill>
    <fill>
      <patternFill patternType="solid">
        <fgColor rgb="FFDDDDDD"/>
        <bgColor rgb="FFDDDDDD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4" fontId="0" fillId="3" borderId="0" xfId="0" applyNumberFormat="1" applyFill="1" applyAlignment="1">
      <alignment horizontal="right"/>
    </xf>
    <xf numFmtId="0" fontId="4" fillId="0" borderId="0" xfId="0" applyFont="1" applyAlignment="1">
      <alignment horizontal="right"/>
    </xf>
    <xf numFmtId="3" fontId="0" fillId="4" borderId="0" xfId="0" applyNumberFormat="1" applyFill="1" applyAlignment="1">
      <alignment horizontal="right"/>
    </xf>
    <xf numFmtId="0" fontId="5" fillId="5" borderId="0" xfId="0" applyFont="1" applyFill="1" applyAlignment="1">
      <alignment horizontal="right"/>
    </xf>
  </cellXfs>
  <cellStyles count="49">
    <cellStyle name="標準" xfId="0" builtinId="0"/>
    <cellStyle name="桁区切り" xfId="1" builtinId="3"/>
    <cellStyle name="通貨" xfId="2" builtinId="4"/>
    <cellStyle name="パーセント" xfId="3" builtinId="5"/>
    <cellStyle name="桁区切り[0]" xfId="4" builtinId="6"/>
    <cellStyle name="通貨[0]" xfId="5" builtinId="7"/>
    <cellStyle name="ハイパーリンク" xfId="6" builtinId="8"/>
    <cellStyle name="訪問済ハイパーリンク" xfId="7" builtinId="9"/>
    <cellStyle name="メモ" xfId="8" builtinId="10"/>
    <cellStyle name="警告文" xfId="9" builtinId="11"/>
    <cellStyle name="タイトル" xfId="10" builtinId="15"/>
    <cellStyle name="説明文" xfId="11" builtinId="53"/>
    <cellStyle name="見出し 1" xfId="12" builtinId="16"/>
    <cellStyle name="見出し 2" xfId="13" builtinId="17"/>
    <cellStyle name="見出し 3" xfId="14" builtinId="18"/>
    <cellStyle name="見出し 4" xfId="15" builtinId="19"/>
    <cellStyle name="入力" xfId="16" builtinId="20"/>
    <cellStyle name="出力" xfId="17" builtinId="21"/>
    <cellStyle name="計算" xfId="18" builtinId="22"/>
    <cellStyle name="チェックセル" xfId="19" builtinId="23"/>
    <cellStyle name="リンクセル" xfId="20" builtinId="24"/>
    <cellStyle name="集計" xfId="21" builtinId="25"/>
    <cellStyle name="良い" xfId="22" builtinId="26"/>
    <cellStyle name="悪い" xfId="23" builtinId="27"/>
    <cellStyle name="どちらでもない" xfId="24" builtinId="28"/>
    <cellStyle name="アクセント 1" xfId="25" builtinId="29"/>
    <cellStyle name="20% - アクセント 1" xfId="26" builtinId="30"/>
    <cellStyle name="40% - アクセント 1" xfId="27" builtinId="31"/>
    <cellStyle name="60% - アクセント 1" xfId="28" builtinId="32"/>
    <cellStyle name="アクセント 2" xfId="29" builtinId="33"/>
    <cellStyle name="20% - アクセント 2" xfId="30" builtinId="34"/>
    <cellStyle name="40% - アクセント 2" xfId="31" builtinId="35"/>
    <cellStyle name="60% - アクセント 2" xfId="32" builtinId="36"/>
    <cellStyle name="アクセント 3" xfId="33" builtinId="37"/>
    <cellStyle name="20% - アクセント 3" xfId="34" builtinId="38"/>
    <cellStyle name="40% - アクセント 3" xfId="35" builtinId="39"/>
    <cellStyle name="60% - アクセント 3" xfId="36" builtinId="40"/>
    <cellStyle name="アクセント 4" xfId="37" builtinId="41"/>
    <cellStyle name="20% - アクセント 4" xfId="38" builtinId="42"/>
    <cellStyle name="40% - アクセント 4" xfId="39" builtinId="43"/>
    <cellStyle name="60% - アクセント 4" xfId="40" builtinId="44"/>
    <cellStyle name="アクセント 5" xfId="41" builtinId="45"/>
    <cellStyle name="20% - アクセント 5" xfId="42" builtinId="46"/>
    <cellStyle name="40% - アクセント 5" xfId="43" builtinId="47"/>
    <cellStyle name="60% - アクセント 5" xfId="44" builtinId="48"/>
    <cellStyle name="アクセント 6" xfId="45" builtinId="49"/>
    <cellStyle name="20% - アクセント 6" xfId="46" builtinId="50"/>
    <cellStyle name="40% - アクセント 6" xfId="47" builtinId="51"/>
    <cellStyle name="60% - アクセント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topLeftCell="A10" workbookViewId="0">
      <selection activeCell="A1" sqref="A1:C1"/>
    </sheetView>
  </sheetViews>
  <sheetFormatPr defaultColWidth="9" defaultRowHeight="13.5" outlineLevelCol="4"/>
  <cols>
    <col min="1" max="5" width="22" customWidth="1"/>
  </cols>
  <sheetData>
    <row r="1" ht="17.25" spans="1:1">
      <c r="A1" s="1" t="s">
        <v>0</v>
      </c>
    </row>
    <row r="2" spans="1:2">
      <c r="A2" s="2" t="s">
        <v>1</v>
      </c>
      <c r="B2" s="3">
        <v>3250</v>
      </c>
    </row>
    <row r="3" spans="1:2">
      <c r="A3" s="2" t="s">
        <v>2</v>
      </c>
      <c r="B3" s="3">
        <v>3.2</v>
      </c>
    </row>
    <row r="4" spans="1:2">
      <c r="A4" s="2" t="s">
        <v>3</v>
      </c>
      <c r="B4" s="3">
        <v>100</v>
      </c>
    </row>
    <row r="5" spans="1:2">
      <c r="A5" s="2" t="s">
        <v>4</v>
      </c>
      <c r="B5" s="3">
        <v>2</v>
      </c>
    </row>
    <row r="6" spans="1:2">
      <c r="A6" s="2" t="s">
        <v>5</v>
      </c>
      <c r="B6" s="3" t="s">
        <v>6</v>
      </c>
    </row>
    <row r="7" spans="1:5">
      <c r="A7" s="4"/>
      <c r="B7" s="4"/>
      <c r="C7" s="4"/>
      <c r="D7" s="4"/>
      <c r="E7" s="4"/>
    </row>
    <row r="8" spans="1:5">
      <c r="A8" s="5" t="s">
        <v>7</v>
      </c>
      <c r="B8" s="6">
        <f>B2*B3/100</f>
        <v>104</v>
      </c>
      <c r="C8" s="4"/>
      <c r="D8" s="4"/>
      <c r="E8" s="4"/>
    </row>
    <row r="9" spans="1:5">
      <c r="A9" s="5" t="s">
        <v>8</v>
      </c>
      <c r="B9" s="6">
        <f>IF(B6="課税",B8*(1-0.20315),B8)</f>
        <v>82.8724</v>
      </c>
      <c r="C9" s="4"/>
      <c r="D9" s="4"/>
      <c r="E9" s="4"/>
    </row>
    <row r="10" spans="1:5">
      <c r="A10" s="5" t="s">
        <v>9</v>
      </c>
      <c r="B10" s="6">
        <f>B8*B4</f>
        <v>10400</v>
      </c>
      <c r="C10" s="4"/>
      <c r="D10" s="4"/>
      <c r="E10" s="4"/>
    </row>
    <row r="11" spans="1:5">
      <c r="A11" s="5" t="s">
        <v>10</v>
      </c>
      <c r="B11" s="6">
        <f>B9*B4</f>
        <v>8287.24</v>
      </c>
      <c r="C11" s="4"/>
      <c r="D11" s="4"/>
      <c r="E11" s="4"/>
    </row>
    <row r="12" spans="1:5">
      <c r="A12" s="4"/>
      <c r="B12" s="4"/>
      <c r="C12" s="4"/>
      <c r="D12" s="4"/>
      <c r="E12" s="4"/>
    </row>
    <row r="13" spans="1:5">
      <c r="A13" s="7" t="s">
        <v>11</v>
      </c>
      <c r="B13" s="8">
        <f>B11*10</f>
        <v>82872.4</v>
      </c>
      <c r="C13" s="4"/>
      <c r="D13" s="4"/>
      <c r="E13" s="4"/>
    </row>
    <row r="14" spans="1:5">
      <c r="A14" s="7" t="s">
        <v>12</v>
      </c>
      <c r="B14" s="8">
        <f>B12*10</f>
        <v>0</v>
      </c>
      <c r="C14" s="4"/>
      <c r="D14" s="4"/>
      <c r="E14" s="4"/>
    </row>
    <row r="15" spans="1:5">
      <c r="A15" s="4"/>
      <c r="B15" s="4"/>
      <c r="C15" s="4"/>
      <c r="D15" s="4"/>
      <c r="E15" s="4"/>
    </row>
    <row r="16" spans="1:5">
      <c r="A16" s="4"/>
      <c r="B16" s="4"/>
      <c r="C16" s="4"/>
      <c r="D16" s="4"/>
      <c r="E16" s="4"/>
    </row>
    <row r="17" spans="1:5">
      <c r="A17" s="9" t="s">
        <v>13</v>
      </c>
      <c r="B17" s="9" t="s">
        <v>3</v>
      </c>
      <c r="C17" s="9" t="s">
        <v>14</v>
      </c>
      <c r="D17" s="9" t="s">
        <v>15</v>
      </c>
      <c r="E17" s="9" t="s">
        <v>16</v>
      </c>
    </row>
    <row r="18" spans="1:5">
      <c r="A18" s="4">
        <v>1</v>
      </c>
      <c r="B18" s="4">
        <f>B4</f>
        <v>100</v>
      </c>
      <c r="C18" s="4">
        <f t="shared" ref="C18:C27" si="0">B$9*B18</f>
        <v>8287.24</v>
      </c>
      <c r="D18" s="4">
        <f>C18/B$2</f>
        <v>2.54992</v>
      </c>
      <c r="E18" s="4">
        <f>C18</f>
        <v>8287.24</v>
      </c>
    </row>
    <row r="19" spans="1:5">
      <c r="A19" s="4">
        <v>2</v>
      </c>
      <c r="B19" s="4">
        <f t="shared" ref="B19:B27" si="1">B18+D18</f>
        <v>102.54992</v>
      </c>
      <c r="C19" s="4">
        <f t="shared" si="0"/>
        <v>8498.557990208</v>
      </c>
      <c r="D19" s="4">
        <f>C19/B$2</f>
        <v>2.614940920064</v>
      </c>
      <c r="E19" s="4">
        <f t="shared" ref="E19:E27" si="2">E18+C19</f>
        <v>16785.797990208</v>
      </c>
    </row>
    <row r="20" spans="1:5">
      <c r="A20" s="4">
        <v>3</v>
      </c>
      <c r="B20" s="4">
        <f t="shared" si="1"/>
        <v>105.164860920064</v>
      </c>
      <c r="C20" s="4">
        <f t="shared" si="0"/>
        <v>8715.26442011191</v>
      </c>
      <c r="D20" s="4">
        <f>C20/B$2</f>
        <v>2.6816198215729</v>
      </c>
      <c r="E20" s="4">
        <f t="shared" si="2"/>
        <v>25501.0624103199</v>
      </c>
    </row>
    <row r="21" spans="1:5">
      <c r="A21" s="4">
        <v>4</v>
      </c>
      <c r="B21" s="4">
        <f t="shared" si="1"/>
        <v>107.846480741637</v>
      </c>
      <c r="C21" s="4">
        <f t="shared" si="0"/>
        <v>8937.49669061323</v>
      </c>
      <c r="D21" s="4">
        <f>C21/B$2</f>
        <v>2.74999898172715</v>
      </c>
      <c r="E21" s="4">
        <f t="shared" si="2"/>
        <v>34438.5591009331</v>
      </c>
    </row>
    <row r="22" spans="1:5">
      <c r="A22" s="4">
        <v>5</v>
      </c>
      <c r="B22" s="4">
        <f t="shared" si="1"/>
        <v>110.596479723364</v>
      </c>
      <c r="C22" s="4">
        <f t="shared" si="0"/>
        <v>9165.39570622651</v>
      </c>
      <c r="D22" s="4">
        <f>C22/B$2</f>
        <v>2.820121755762</v>
      </c>
      <c r="E22" s="4">
        <f t="shared" si="2"/>
        <v>43603.9548071597</v>
      </c>
    </row>
    <row r="23" spans="1:5">
      <c r="A23" s="4">
        <v>6</v>
      </c>
      <c r="B23" s="4">
        <f t="shared" si="1"/>
        <v>113.416601479126</v>
      </c>
      <c r="C23" s="4">
        <f t="shared" si="0"/>
        <v>9399.10596441872</v>
      </c>
      <c r="D23" s="4">
        <f>C23/B$2</f>
        <v>2.89203260443653</v>
      </c>
      <c r="E23" s="4">
        <f t="shared" si="2"/>
        <v>53003.0607715784</v>
      </c>
    </row>
    <row r="24" spans="1:5">
      <c r="A24" s="4">
        <v>7</v>
      </c>
      <c r="B24" s="4">
        <f t="shared" si="1"/>
        <v>116.308634083563</v>
      </c>
      <c r="C24" s="4">
        <f t="shared" si="0"/>
        <v>9638.77564722663</v>
      </c>
      <c r="D24" s="4">
        <f>C24/B$2</f>
        <v>2.96577712222358</v>
      </c>
      <c r="E24" s="4">
        <f t="shared" si="2"/>
        <v>62641.836418805</v>
      </c>
    </row>
    <row r="25" spans="1:5">
      <c r="A25" s="4">
        <v>8</v>
      </c>
      <c r="B25" s="4">
        <f t="shared" si="1"/>
        <v>119.274411205786</v>
      </c>
      <c r="C25" s="4">
        <f t="shared" si="0"/>
        <v>9884.55671521039</v>
      </c>
      <c r="D25" s="4">
        <f>C25/B$2</f>
        <v>3.04140206621858</v>
      </c>
      <c r="E25" s="4">
        <f t="shared" si="2"/>
        <v>72526.3931340154</v>
      </c>
    </row>
    <row r="26" spans="1:5">
      <c r="A26" s="4">
        <v>9</v>
      </c>
      <c r="B26" s="4">
        <f t="shared" si="1"/>
        <v>122.315813272005</v>
      </c>
      <c r="C26" s="4">
        <f t="shared" si="0"/>
        <v>10136.6050038029</v>
      </c>
      <c r="D26" s="4">
        <f>C26/B$2</f>
        <v>3.1189553857855</v>
      </c>
      <c r="E26" s="4">
        <f t="shared" si="2"/>
        <v>82662.9981378183</v>
      </c>
    </row>
    <row r="27" spans="1:5">
      <c r="A27" s="4">
        <v>10</v>
      </c>
      <c r="B27" s="4">
        <f t="shared" si="1"/>
        <v>125.43476865779</v>
      </c>
      <c r="C27" s="4">
        <f t="shared" si="0"/>
        <v>10395.0803221159</v>
      </c>
      <c r="D27" s="4">
        <f>C27/B$2</f>
        <v>3.19848625295872</v>
      </c>
      <c r="E27" s="4">
        <f t="shared" si="2"/>
        <v>93058.0784599342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配当再投資シミュレーション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2025-08-20T12:12:00Z</dcterms:created>
  <dcterms:modified xsi:type="dcterms:W3CDTF">2025-08-20T12:36:07Z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E054E511995140068DA0781ADD25270E_13</vt:lpwstr>
  </property>
  <property fmtid="{D5CDD505-2E9C-101B-9397-08002B2CF9AE}" pid="3" name="KSOProductBuildVer">
    <vt:lpwstr>1041-12.2.0.18911</vt:lpwstr>
  </property>
</Properties>
</file>